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4D7AE0E0-7B2D-416D-880F-2B091EBDBA70}" xr6:coauthVersionLast="47" xr6:coauthVersionMax="47" xr10:uidLastSave="{00000000-0000-0000-0000-000000000000}"/>
  <bookViews>
    <workbookView xWindow="20370" yWindow="-120" windowWidth="20730" windowHeight="11160" activeTab="1" xr2:uid="{A1886BC5-CAFA-4641-BBED-13817E9EC775}"/>
  </bookViews>
  <sheets>
    <sheet name="Secano" sheetId="1" r:id="rId1"/>
    <sheet name="Riego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6" i="2"/>
  <c r="E23" i="2"/>
  <c r="D27" i="2"/>
  <c r="D26" i="2"/>
  <c r="D23" i="2"/>
  <c r="D13" i="2"/>
  <c r="D18" i="2"/>
  <c r="D14" i="2"/>
  <c r="D16" i="2"/>
  <c r="D15" i="2"/>
  <c r="D12" i="2"/>
  <c r="D20" i="2"/>
  <c r="D17" i="2"/>
  <c r="D19" i="2"/>
  <c r="F19" i="2"/>
  <c r="F17" i="2"/>
  <c r="F20" i="2"/>
  <c r="F12" i="2"/>
  <c r="F15" i="2"/>
  <c r="F16" i="2"/>
  <c r="F14" i="2"/>
  <c r="F23" i="2" s="1"/>
  <c r="F18" i="2"/>
  <c r="F13" i="2"/>
  <c r="M27" i="2"/>
  <c r="L27" i="2"/>
  <c r="K27" i="2"/>
  <c r="J27" i="2"/>
  <c r="I27" i="2"/>
  <c r="H27" i="2"/>
  <c r="G27" i="2"/>
  <c r="M26" i="2"/>
  <c r="L26" i="2"/>
  <c r="K26" i="2"/>
  <c r="J26" i="2"/>
  <c r="I26" i="2"/>
  <c r="H26" i="2"/>
  <c r="G26" i="2"/>
  <c r="M23" i="2"/>
  <c r="L23" i="2"/>
  <c r="K23" i="2"/>
  <c r="J23" i="2"/>
  <c r="I23" i="2"/>
  <c r="H23" i="2"/>
  <c r="G23" i="2"/>
  <c r="M33" i="1"/>
  <c r="M32" i="1"/>
  <c r="M29" i="1"/>
  <c r="K33" i="1"/>
  <c r="K32" i="1"/>
  <c r="K29" i="1"/>
  <c r="I33" i="1"/>
  <c r="I32" i="1"/>
  <c r="I29" i="1"/>
  <c r="H29" i="1"/>
  <c r="H33" i="1"/>
  <c r="H32" i="1"/>
  <c r="N33" i="1"/>
  <c r="N32" i="1"/>
  <c r="N29" i="1"/>
  <c r="L33" i="1"/>
  <c r="L32" i="1"/>
  <c r="L29" i="1"/>
  <c r="J33" i="1"/>
  <c r="J32" i="1"/>
  <c r="J29" i="1"/>
  <c r="G33" i="1"/>
  <c r="G32" i="1"/>
  <c r="G29" i="1"/>
  <c r="E33" i="1"/>
  <c r="E32" i="1"/>
  <c r="E29" i="1"/>
  <c r="F33" i="1"/>
  <c r="F32" i="1"/>
  <c r="D33" i="1"/>
  <c r="D32" i="1"/>
  <c r="F29" i="1"/>
  <c r="D29" i="1"/>
  <c r="F23" i="1"/>
  <c r="F13" i="1"/>
  <c r="F19" i="1"/>
  <c r="F22" i="1"/>
  <c r="F17" i="1"/>
  <c r="F16" i="1"/>
  <c r="F20" i="1"/>
  <c r="F24" i="1"/>
  <c r="F26" i="1"/>
  <c r="F15" i="1"/>
  <c r="F18" i="1"/>
  <c r="F21" i="1"/>
  <c r="F14" i="1"/>
  <c r="F25" i="1"/>
  <c r="F12" i="1"/>
  <c r="D25" i="1"/>
  <c r="D14" i="1"/>
  <c r="D21" i="1"/>
  <c r="D18" i="1"/>
  <c r="D15" i="1"/>
  <c r="D26" i="1"/>
  <c r="D24" i="1"/>
  <c r="D20" i="1"/>
  <c r="D16" i="1"/>
  <c r="D17" i="1"/>
  <c r="D22" i="1"/>
  <c r="D19" i="1"/>
  <c r="D13" i="1"/>
  <c r="D23" i="1"/>
  <c r="D12" i="1"/>
  <c r="F27" i="2" l="1"/>
  <c r="F26" i="2"/>
</calcChain>
</file>

<file path=xl/sharedStrings.xml><?xml version="1.0" encoding="utf-8"?>
<sst xmlns="http://schemas.openxmlformats.org/spreadsheetml/2006/main" count="200" uniqueCount="97">
  <si>
    <t>Coordinación: Dionisio Martinez</t>
  </si>
  <si>
    <t>Nº REPETICIONES: 4</t>
  </si>
  <si>
    <t>Nº HIBRIDOS: 17</t>
  </si>
  <si>
    <t>Rendimiento</t>
  </si>
  <si>
    <t>Empresa</t>
  </si>
  <si>
    <t>Híbrido</t>
  </si>
  <si>
    <t>Panojamiento (VT)</t>
  </si>
  <si>
    <t>Días E-VT</t>
  </si>
  <si>
    <t>Estigmas (R1)</t>
  </si>
  <si>
    <t>Días E-R1</t>
  </si>
  <si>
    <t>Densidad</t>
  </si>
  <si>
    <t>Espigas/pl</t>
  </si>
  <si>
    <t>P1000</t>
  </si>
  <si>
    <t>(14,5% H°)</t>
  </si>
  <si>
    <t>ACA</t>
  </si>
  <si>
    <t>ACA 482 VT3P</t>
  </si>
  <si>
    <t>Bayer</t>
  </si>
  <si>
    <t>MAIZ-ENSAYO COMPARATIVO DE RENDIMIENTO-CORONEL SUAREZ</t>
  </si>
  <si>
    <t>CAMPAÑA 2024-25 SECANO (52 cm entre surcos)</t>
  </si>
  <si>
    <t>Por: Juan Ignacio Graff</t>
  </si>
  <si>
    <t>Fecha VT</t>
  </si>
  <si>
    <t>Fecha R1</t>
  </si>
  <si>
    <t>Humedad %</t>
  </si>
  <si>
    <t>Promedio</t>
  </si>
  <si>
    <t>dms P&lt;0,05</t>
  </si>
  <si>
    <t>C.V. %</t>
  </si>
  <si>
    <t>Màximo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</si>
  <si>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</si>
  <si>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</si>
  <si>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</si>
  <si>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</si>
  <si>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</si>
  <si>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</si>
  <si>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</si>
  <si>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</si>
  <si>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SIEMBRA: 8/11/2024</t>
  </si>
  <si>
    <t>FERTILIZACION SIEMBRA: 90 kg/ha FDA     Urea V2: 180 kg/ha</t>
  </si>
  <si>
    <t>HERBICIDA PREEMERGENTE:  2 L/ha de glifosato + Accuron Pack 2L/ha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</si>
  <si>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 5,2 m</t>
    </r>
    <r>
      <rPr>
        <b/>
        <vertAlign val="superscript"/>
        <sz val="10"/>
        <rFont val="Arial"/>
        <family val="2"/>
      </rPr>
      <t xml:space="preserve">2 </t>
    </r>
    <r>
      <rPr>
        <b/>
        <sz val="10"/>
        <rFont val="Arial"/>
        <family val="2"/>
      </rPr>
      <t xml:space="preserve">(2 surcos 0,52x 5 m) </t>
    </r>
  </si>
  <si>
    <t>Quebrado</t>
  </si>
  <si>
    <t>Vuelco</t>
  </si>
  <si>
    <t>ACA 471 VT3P</t>
  </si>
  <si>
    <t>ACA 473 Trecepta</t>
  </si>
  <si>
    <t>ACA 476 Trecepta</t>
  </si>
  <si>
    <t>ACA 477 VIP 3 CL</t>
  </si>
  <si>
    <t>ACA EXP 23 MZ 220 VT3P</t>
  </si>
  <si>
    <t>ACA EXP 24 MZ 214 VT3P</t>
  </si>
  <si>
    <t>El cencerro</t>
  </si>
  <si>
    <t>DK 69-62</t>
  </si>
  <si>
    <t>Pioneer</t>
  </si>
  <si>
    <t>P1669 VYHR</t>
  </si>
  <si>
    <t>P2021 PWUE</t>
  </si>
  <si>
    <t>Nidera</t>
  </si>
  <si>
    <t>NS 7626 VIP 3 CL</t>
  </si>
  <si>
    <t xml:space="preserve">NS 7624 VIP3 CL </t>
  </si>
  <si>
    <t>NS 7765 VIP 3</t>
  </si>
  <si>
    <t>La tijereta</t>
  </si>
  <si>
    <t>LT3-02</t>
  </si>
  <si>
    <t>Genesis</t>
  </si>
  <si>
    <t>GEN 152 RRBT+</t>
  </si>
  <si>
    <t xml:space="preserve">EMERGENCIA: </t>
  </si>
  <si>
    <t xml:space="preserve">A                 </t>
  </si>
  <si>
    <t xml:space="preserve">  B               </t>
  </si>
  <si>
    <t xml:space="preserve">  B C             </t>
  </si>
  <si>
    <t xml:space="preserve">    C D           </t>
  </si>
  <si>
    <t xml:space="preserve">    C D E         </t>
  </si>
  <si>
    <t xml:space="preserve">      D E         </t>
  </si>
  <si>
    <t xml:space="preserve">        E F       </t>
  </si>
  <si>
    <t xml:space="preserve">          F G     </t>
  </si>
  <si>
    <t xml:space="preserve">            G H   </t>
  </si>
  <si>
    <t xml:space="preserve">              H I </t>
  </si>
  <si>
    <t xml:space="preserve">                I </t>
  </si>
  <si>
    <t>CAMPAÑA 2024-25 ALTO POTENCIAL (52 cm entre surcos)</t>
  </si>
  <si>
    <t>Nº REPETICIONES: 3</t>
  </si>
  <si>
    <t>SIEMBRA: 6/11/2024</t>
  </si>
  <si>
    <t>FERTILIZACION SIEMBRA: 90 kg/ha FDA     Urea: 150 kg/ha en V2 y 150 kg/ha V6</t>
  </si>
  <si>
    <t xml:space="preserve">A             </t>
  </si>
  <si>
    <t xml:space="preserve">A B           </t>
  </si>
  <si>
    <t xml:space="preserve">  B C         </t>
  </si>
  <si>
    <t xml:space="preserve">    C D       </t>
  </si>
  <si>
    <t xml:space="preserve">      D E     </t>
  </si>
  <si>
    <t xml:space="preserve">        E F   </t>
  </si>
  <si>
    <t xml:space="preserve">          F G </t>
  </si>
  <si>
    <t xml:space="preserve">            G </t>
  </si>
  <si>
    <t>Mes</t>
  </si>
  <si>
    <t>Precipitaciones (mm)</t>
  </si>
  <si>
    <t>Noviembre</t>
  </si>
  <si>
    <t>Diciembre</t>
  </si>
  <si>
    <t>Enero</t>
  </si>
  <si>
    <t>Febrero</t>
  </si>
  <si>
    <t>Marzo</t>
  </si>
  <si>
    <t>Abril</t>
  </si>
  <si>
    <t>Mayo</t>
  </si>
  <si>
    <t>Orden</t>
  </si>
  <si>
    <t>Riego</t>
  </si>
  <si>
    <t>Nº HIBRIDOS: 9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</si>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</sst>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14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0" fillId="0" borderId="0" xfId="0" applyNumberForma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0" fillId="0" borderId="0" xfId="0" applyNumberFormat="1"/>
    <xf numFmtId="164" fontId="0" fillId="0" borderId="0" xfId="0" applyNumberFormat="1"/>
    <xf numFmtId="0" fontId="5" fillId="0" borderId="3" xfId="0" applyFont="1" applyBorder="1" applyAlignment="1">
      <alignment horizontal="left"/>
    </xf>
    <xf numFmtId="14" fontId="5" fillId="0" borderId="3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16" fontId="5" fillId="0" borderId="0" xfId="0" applyNumberFormat="1" applyFont="1" applyFill="1" applyAlignment="1">
      <alignment horizontal="center"/>
    </xf>
    <xf numFmtId="0" fontId="9" fillId="0" borderId="0" xfId="0" applyFont="1"/>
    <xf numFmtId="0" fontId="1" fillId="0" borderId="0" xfId="0" applyFont="1"/>
    <xf numFmtId="0" fontId="5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Secano!$P$2</c:f>
              <c:strCache>
                <c:ptCount val="1"/>
                <c:pt idx="0">
                  <c:v>Precipitaciones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Secano!$O$3:$O$9</c:f>
              <c:strCache>
                <c:ptCount val="7"/>
                <c:pt idx="0">
                  <c:v>Noviembre</c:v>
                </c:pt>
                <c:pt idx="1">
                  <c:v>Diciembre</c:v>
                </c:pt>
                <c:pt idx="2">
                  <c:v>Enero</c:v>
                </c:pt>
                <c:pt idx="3">
                  <c:v>Febrero</c:v>
                </c:pt>
                <c:pt idx="4">
                  <c:v>Marzo</c:v>
                </c:pt>
                <c:pt idx="5">
                  <c:v>Abril</c:v>
                </c:pt>
                <c:pt idx="6">
                  <c:v>Mayo</c:v>
                </c:pt>
              </c:strCache>
            </c:strRef>
          </c:cat>
          <c:val>
            <c:numRef>
              <c:f>Secano!$P$3:$P$9</c:f>
              <c:numCache>
                <c:formatCode>General</c:formatCode>
                <c:ptCount val="7"/>
                <c:pt idx="0">
                  <c:v>209</c:v>
                </c:pt>
                <c:pt idx="1">
                  <c:v>9</c:v>
                </c:pt>
                <c:pt idx="2">
                  <c:v>11</c:v>
                </c:pt>
                <c:pt idx="3">
                  <c:v>208</c:v>
                </c:pt>
                <c:pt idx="4">
                  <c:v>251</c:v>
                </c:pt>
                <c:pt idx="5">
                  <c:v>54</c:v>
                </c:pt>
                <c:pt idx="6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2-465B-B0C3-9B2881723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450655"/>
        <c:axId val="463451135"/>
      </c:barChart>
      <c:catAx>
        <c:axId val="463450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3451135"/>
        <c:crosses val="autoZero"/>
        <c:auto val="1"/>
        <c:lblAlgn val="ctr"/>
        <c:lblOffset val="100"/>
        <c:noMultiLvlLbl val="0"/>
      </c:catAx>
      <c:valAx>
        <c:axId val="4634511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Precipitaciones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345065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5048118985127"/>
          <c:y val="5.0925925925925923E-2"/>
          <c:w val="0.81916382327209103"/>
          <c:h val="0.797390638670166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Riego!$N$1</c:f>
              <c:strCache>
                <c:ptCount val="1"/>
                <c:pt idx="0">
                  <c:v>Precipitaciones 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Secano!$O$3:$O$9</c:f>
              <c:strCache>
                <c:ptCount val="7"/>
                <c:pt idx="0">
                  <c:v>Noviembre</c:v>
                </c:pt>
                <c:pt idx="1">
                  <c:v>Diciembre</c:v>
                </c:pt>
                <c:pt idx="2">
                  <c:v>Enero</c:v>
                </c:pt>
                <c:pt idx="3">
                  <c:v>Febrero</c:v>
                </c:pt>
                <c:pt idx="4">
                  <c:v>Marzo</c:v>
                </c:pt>
                <c:pt idx="5">
                  <c:v>Abril</c:v>
                </c:pt>
                <c:pt idx="6">
                  <c:v>Mayo</c:v>
                </c:pt>
              </c:strCache>
            </c:strRef>
          </c:cat>
          <c:val>
            <c:numRef>
              <c:f>Secano!$P$3:$P$9</c:f>
              <c:numCache>
                <c:formatCode>General</c:formatCode>
                <c:ptCount val="7"/>
                <c:pt idx="0">
                  <c:v>209</c:v>
                </c:pt>
                <c:pt idx="1">
                  <c:v>9</c:v>
                </c:pt>
                <c:pt idx="2">
                  <c:v>11</c:v>
                </c:pt>
                <c:pt idx="3">
                  <c:v>208</c:v>
                </c:pt>
                <c:pt idx="4">
                  <c:v>251</c:v>
                </c:pt>
                <c:pt idx="5">
                  <c:v>54</c:v>
                </c:pt>
                <c:pt idx="6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1-44C0-A396-1B60E3A2FE19}"/>
            </c:ext>
          </c:extLst>
        </c:ser>
        <c:ser>
          <c:idx val="1"/>
          <c:order val="1"/>
          <c:tx>
            <c:strRef>
              <c:f>Riego!$O$1</c:f>
              <c:strCache>
                <c:ptCount val="1"/>
                <c:pt idx="0">
                  <c:v>Riego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Secano!$O$3:$O$9</c:f>
              <c:strCache>
                <c:ptCount val="7"/>
                <c:pt idx="0">
                  <c:v>Noviembre</c:v>
                </c:pt>
                <c:pt idx="1">
                  <c:v>Diciembre</c:v>
                </c:pt>
                <c:pt idx="2">
                  <c:v>Enero</c:v>
                </c:pt>
                <c:pt idx="3">
                  <c:v>Febrero</c:v>
                </c:pt>
                <c:pt idx="4">
                  <c:v>Marzo</c:v>
                </c:pt>
                <c:pt idx="5">
                  <c:v>Abril</c:v>
                </c:pt>
                <c:pt idx="6">
                  <c:v>Mayo</c:v>
                </c:pt>
              </c:strCache>
            </c:strRef>
          </c:cat>
          <c:val>
            <c:numRef>
              <c:f>Riego!$O$2:$O$8</c:f>
              <c:numCache>
                <c:formatCode>General</c:formatCode>
                <c:ptCount val="7"/>
                <c:pt idx="1">
                  <c:v>140</c:v>
                </c:pt>
                <c:pt idx="2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1-44C0-A396-1B60E3A2F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63450655"/>
        <c:axId val="463451135"/>
      </c:barChart>
      <c:catAx>
        <c:axId val="463450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3451135"/>
        <c:crosses val="autoZero"/>
        <c:auto val="1"/>
        <c:lblAlgn val="ctr"/>
        <c:lblOffset val="100"/>
        <c:noMultiLvlLbl val="0"/>
      </c:catAx>
      <c:valAx>
        <c:axId val="4634511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Precipitaciones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345065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8786986001749773"/>
          <c:y val="6.0763342082239741E-2"/>
          <c:w val="0.25935236220472441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152399</xdr:colOff>
      <xdr:row>3</xdr:row>
      <xdr:rowOff>85725</xdr:rowOff>
    </xdr:from>
    <xdr:to>
      <xdr:col>10</xdr:col>
      <xdr:colOff>718079</xdr:colOff>
      <xdr:row>7</xdr:row>
      <xdr:rowOff>84711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B6B183-BECD-41B3-B186-4661210A3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6399" y="676275"/>
          <a:ext cx="1327680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133350</xdr:colOff>
      <xdr:row>2</xdr:row>
      <xdr:rowOff>52387</xdr:rowOff>
    </xdr:from>
    <xdr:to>
      <xdr:col>23</xdr:col>
      <xdr:colOff>133350</xdr:colOff>
      <xdr:row>16</xdr:row>
      <xdr:rowOff>128587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92A99D9-6EE7-CC8D-31D9-FCCC4CDEEE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152399</xdr:colOff>
      <xdr:row>3</xdr:row>
      <xdr:rowOff>85725</xdr:rowOff>
    </xdr:from>
    <xdr:to>
      <xdr:col>9</xdr:col>
      <xdr:colOff>718079</xdr:colOff>
      <xdr:row>7</xdr:row>
      <xdr:rowOff>84711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BBFE7F-A51A-4293-981E-4B2472FFA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49" y="676275"/>
          <a:ext cx="1327680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1</xdr:row>
      <xdr:rowOff>0</xdr:rowOff>
    </xdr:from>
    <xdr:to>
      <xdr:col>21</xdr:col>
      <xdr:colOff>190500</xdr:colOff>
      <xdr:row>15</xdr:row>
      <xdr:rowOff>66675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DDD8101-57D9-4A4E-9FE8-ECECB1150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D64DF-987A-468E-BBAE-4B8AD6A183BB}">
  <dimension ref="A1:Q39"/>
  <sheetViews>
    <sheetView topLeftCell="K13" workbookViewId="0">
      <selection activeCell="N29" sqref="N29"/>
    </sheetView>
  </sheetViews>
  <sheetFormatPr baseColWidth="10" defaultRowHeight="15" x14ac:dyDescent="0.25"/>
  <cols>
    <col min="3" max="3" width="23.7109375" customWidth="1"/>
    <col min="6" max="6" width="14.28515625" bestFit="1" customWidth="1"/>
    <col min="14" max="14" width="12.5703125" bestFit="1" customWidth="1"/>
  </cols>
  <sheetData>
    <row r="1" spans="1:17" ht="15.75" x14ac:dyDescent="0.25">
      <c r="C1" s="38" t="s">
        <v>17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7" ht="15.75" x14ac:dyDescent="0.25">
      <c r="C2" s="1" t="s">
        <v>18</v>
      </c>
      <c r="D2" s="1"/>
      <c r="E2" s="2"/>
      <c r="F2" s="2"/>
      <c r="G2" s="3"/>
      <c r="H2" s="3"/>
      <c r="J2" s="4" t="s">
        <v>19</v>
      </c>
      <c r="K2" s="3"/>
      <c r="L2" s="3"/>
      <c r="N2" s="4"/>
      <c r="O2" s="37" t="s">
        <v>84</v>
      </c>
      <c r="P2" s="37" t="s">
        <v>85</v>
      </c>
      <c r="Q2" s="4"/>
    </row>
    <row r="3" spans="1:17" x14ac:dyDescent="0.25">
      <c r="C3" s="4"/>
      <c r="D3" s="4"/>
      <c r="G3" s="4"/>
      <c r="H3" s="4"/>
      <c r="I3" t="s">
        <v>0</v>
      </c>
      <c r="J3" s="7"/>
      <c r="K3" s="4"/>
      <c r="L3" s="4"/>
      <c r="M3" s="4"/>
      <c r="N3" s="4"/>
      <c r="O3" s="37" t="s">
        <v>86</v>
      </c>
      <c r="P3" s="37">
        <v>209</v>
      </c>
      <c r="Q3" s="4"/>
    </row>
    <row r="4" spans="1:17" x14ac:dyDescent="0.25">
      <c r="A4" s="5" t="s">
        <v>35</v>
      </c>
      <c r="B4" s="6"/>
      <c r="C4" s="7"/>
      <c r="D4" s="8"/>
      <c r="E4" s="8"/>
      <c r="F4" s="5" t="s">
        <v>60</v>
      </c>
      <c r="G4" s="33">
        <v>45612</v>
      </c>
      <c r="I4" s="11"/>
      <c r="J4" s="10"/>
      <c r="K4" s="11"/>
      <c r="L4" s="11"/>
      <c r="M4" s="4"/>
      <c r="N4" s="4"/>
      <c r="O4" s="37" t="s">
        <v>87</v>
      </c>
      <c r="P4" s="37">
        <v>9</v>
      </c>
      <c r="Q4" s="4"/>
    </row>
    <row r="5" spans="1:17" x14ac:dyDescent="0.25">
      <c r="A5" s="5" t="s">
        <v>37</v>
      </c>
      <c r="D5" s="4"/>
      <c r="E5" s="4"/>
      <c r="H5" s="4"/>
      <c r="I5" s="4"/>
      <c r="J5" s="4"/>
      <c r="K5" s="4"/>
      <c r="L5" s="4"/>
      <c r="M5" s="4"/>
      <c r="N5" s="4"/>
      <c r="O5" s="37" t="s">
        <v>88</v>
      </c>
      <c r="P5" s="37">
        <v>11</v>
      </c>
      <c r="Q5" s="4"/>
    </row>
    <row r="6" spans="1:17" x14ac:dyDescent="0.25">
      <c r="A6" s="12" t="s">
        <v>36</v>
      </c>
      <c r="C6" s="6"/>
      <c r="D6" s="8"/>
      <c r="E6" s="8"/>
      <c r="F6" s="9"/>
      <c r="G6" s="9"/>
      <c r="H6" s="8"/>
      <c r="I6" s="4"/>
      <c r="J6" s="4"/>
      <c r="K6" s="4"/>
      <c r="L6" s="4"/>
      <c r="M6" s="4"/>
      <c r="N6" s="4"/>
      <c r="O6" s="37" t="s">
        <v>89</v>
      </c>
      <c r="P6" s="37">
        <v>208</v>
      </c>
      <c r="Q6" s="4"/>
    </row>
    <row r="7" spans="1:17" x14ac:dyDescent="0.25">
      <c r="A7" s="5" t="s">
        <v>1</v>
      </c>
      <c r="B7" s="6"/>
      <c r="C7" s="6"/>
      <c r="D7" s="10"/>
      <c r="E7" s="10"/>
      <c r="H7" s="4"/>
      <c r="I7" s="4"/>
      <c r="J7" s="4"/>
      <c r="K7" s="4"/>
      <c r="L7" s="4"/>
      <c r="M7" s="4"/>
      <c r="N7" s="4"/>
      <c r="O7" s="37" t="s">
        <v>90</v>
      </c>
      <c r="P7" s="37">
        <v>251</v>
      </c>
      <c r="Q7" s="4"/>
    </row>
    <row r="8" spans="1:17" x14ac:dyDescent="0.25">
      <c r="A8" s="12" t="s">
        <v>38</v>
      </c>
      <c r="B8" s="13"/>
      <c r="C8" s="13"/>
      <c r="D8" s="14"/>
      <c r="E8" s="14"/>
      <c r="F8" s="15"/>
      <c r="G8" s="15"/>
      <c r="H8" s="16"/>
      <c r="I8" s="17"/>
      <c r="J8" s="17"/>
      <c r="K8" s="17"/>
      <c r="L8" s="17"/>
      <c r="M8" s="17"/>
      <c r="N8" s="17"/>
      <c r="O8" s="37" t="s">
        <v>91</v>
      </c>
      <c r="P8" s="37">
        <v>54</v>
      </c>
      <c r="Q8" s="17"/>
    </row>
    <row r="9" spans="1:17" x14ac:dyDescent="0.25">
      <c r="A9" s="5" t="s">
        <v>2</v>
      </c>
      <c r="B9" s="6"/>
      <c r="D9" s="4"/>
      <c r="E9" s="4"/>
      <c r="F9" s="18"/>
      <c r="G9" s="18"/>
      <c r="H9" s="4"/>
      <c r="I9" s="4"/>
      <c r="J9" s="4"/>
      <c r="K9" s="4"/>
      <c r="L9" s="4"/>
      <c r="M9" s="4"/>
      <c r="N9" s="4"/>
      <c r="O9" s="37" t="s">
        <v>92</v>
      </c>
      <c r="P9" s="37">
        <v>25</v>
      </c>
      <c r="Q9" s="4"/>
    </row>
    <row r="10" spans="1:17" x14ac:dyDescent="0.25">
      <c r="N10" s="20" t="s">
        <v>3</v>
      </c>
    </row>
    <row r="11" spans="1:17" x14ac:dyDescent="0.25">
      <c r="A11" s="19" t="s">
        <v>93</v>
      </c>
      <c r="B11" s="19" t="s">
        <v>4</v>
      </c>
      <c r="C11" s="19" t="s">
        <v>5</v>
      </c>
      <c r="D11" s="19" t="s">
        <v>6</v>
      </c>
      <c r="E11" s="19" t="s">
        <v>7</v>
      </c>
      <c r="F11" s="19" t="s">
        <v>8</v>
      </c>
      <c r="G11" s="20" t="s">
        <v>9</v>
      </c>
      <c r="H11" s="20" t="s">
        <v>39</v>
      </c>
      <c r="I11" s="20" t="s">
        <v>40</v>
      </c>
      <c r="J11" s="20" t="s">
        <v>10</v>
      </c>
      <c r="K11" s="20" t="s">
        <v>11</v>
      </c>
      <c r="L11" s="19" t="s">
        <v>12</v>
      </c>
      <c r="M11" s="20" t="s">
        <v>22</v>
      </c>
      <c r="N11" s="21" t="s">
        <v>13</v>
      </c>
    </row>
    <row r="12" spans="1:17" x14ac:dyDescent="0.25">
      <c r="A12">
        <v>1</v>
      </c>
      <c r="B12" t="s">
        <v>14</v>
      </c>
      <c r="C12" t="s">
        <v>41</v>
      </c>
      <c r="D12" s="18">
        <f t="shared" ref="D12:D26" si="0">$G$4+E12</f>
        <v>45674.25</v>
      </c>
      <c r="E12" s="22">
        <v>62.25</v>
      </c>
      <c r="F12" s="18">
        <f t="shared" ref="F12:F26" si="1">$G$4+G12</f>
        <v>45675.75</v>
      </c>
      <c r="G12" s="22">
        <v>63.75</v>
      </c>
      <c r="H12" s="23">
        <v>0.25</v>
      </c>
      <c r="I12" s="23">
        <v>0</v>
      </c>
      <c r="J12" s="22">
        <v>40384.620000000003</v>
      </c>
      <c r="K12" s="23">
        <v>1.1000000000000001</v>
      </c>
      <c r="L12" s="22">
        <v>274.85000000000002</v>
      </c>
      <c r="M12" s="23">
        <v>17.05</v>
      </c>
      <c r="N12" s="22">
        <v>6057.56</v>
      </c>
      <c r="O12" t="s">
        <v>61</v>
      </c>
    </row>
    <row r="13" spans="1:17" x14ac:dyDescent="0.25">
      <c r="A13">
        <v>19</v>
      </c>
      <c r="B13" t="s">
        <v>56</v>
      </c>
      <c r="C13" t="s">
        <v>57</v>
      </c>
      <c r="D13" s="18">
        <f t="shared" si="0"/>
        <v>45677.25</v>
      </c>
      <c r="E13" s="22">
        <v>65.25</v>
      </c>
      <c r="F13" s="18">
        <f t="shared" si="1"/>
        <v>45679.5</v>
      </c>
      <c r="G13" s="22">
        <v>67.5</v>
      </c>
      <c r="H13" s="23">
        <v>0</v>
      </c>
      <c r="I13" s="23">
        <v>0</v>
      </c>
      <c r="J13" s="22">
        <v>38461.54</v>
      </c>
      <c r="K13" s="23">
        <v>1</v>
      </c>
      <c r="L13" s="22">
        <v>305.5</v>
      </c>
      <c r="M13" s="23">
        <v>17.079999999999998</v>
      </c>
      <c r="N13" s="22">
        <v>5430.97</v>
      </c>
      <c r="O13" t="s">
        <v>62</v>
      </c>
    </row>
    <row r="14" spans="1:17" x14ac:dyDescent="0.25">
      <c r="A14">
        <v>3</v>
      </c>
      <c r="B14" t="s">
        <v>14</v>
      </c>
      <c r="C14" t="s">
        <v>43</v>
      </c>
      <c r="D14" s="18">
        <f t="shared" si="0"/>
        <v>45681.5</v>
      </c>
      <c r="E14" s="22">
        <v>69.5</v>
      </c>
      <c r="F14" s="18">
        <f t="shared" si="1"/>
        <v>45682.25</v>
      </c>
      <c r="G14" s="22">
        <v>70.25</v>
      </c>
      <c r="H14" s="23">
        <v>0.25</v>
      </c>
      <c r="I14" s="23">
        <v>0</v>
      </c>
      <c r="J14" s="22">
        <v>39423.08</v>
      </c>
      <c r="K14" s="23">
        <v>1.21</v>
      </c>
      <c r="L14" s="22">
        <v>327.05</v>
      </c>
      <c r="M14" s="23">
        <v>17.3</v>
      </c>
      <c r="N14" s="22">
        <v>5397.03</v>
      </c>
      <c r="O14" t="s">
        <v>62</v>
      </c>
    </row>
    <row r="15" spans="1:17" x14ac:dyDescent="0.25">
      <c r="A15">
        <v>6</v>
      </c>
      <c r="B15" t="s">
        <v>14</v>
      </c>
      <c r="C15" t="s">
        <v>45</v>
      </c>
      <c r="D15" s="18">
        <f t="shared" si="0"/>
        <v>45675</v>
      </c>
      <c r="E15" s="22">
        <v>63</v>
      </c>
      <c r="F15" s="18">
        <f t="shared" si="1"/>
        <v>45675.25</v>
      </c>
      <c r="G15" s="22">
        <v>63.25</v>
      </c>
      <c r="H15" s="23">
        <v>0.25</v>
      </c>
      <c r="I15" s="23">
        <v>0</v>
      </c>
      <c r="J15" s="22">
        <v>38942.31</v>
      </c>
      <c r="K15" s="23">
        <v>1</v>
      </c>
      <c r="L15" s="22">
        <v>284.10000000000002</v>
      </c>
      <c r="M15" s="23">
        <v>16.98</v>
      </c>
      <c r="N15" s="22">
        <v>5050.99</v>
      </c>
      <c r="O15" t="s">
        <v>63</v>
      </c>
    </row>
    <row r="16" spans="1:17" x14ac:dyDescent="0.25">
      <c r="A16">
        <v>15</v>
      </c>
      <c r="B16" t="s">
        <v>49</v>
      </c>
      <c r="C16" t="s">
        <v>51</v>
      </c>
      <c r="D16" s="18">
        <f t="shared" si="0"/>
        <v>45679</v>
      </c>
      <c r="E16" s="22">
        <v>67</v>
      </c>
      <c r="F16" s="18">
        <f t="shared" si="1"/>
        <v>45676.75</v>
      </c>
      <c r="G16" s="22">
        <v>64.75</v>
      </c>
      <c r="H16" s="23">
        <v>0</v>
      </c>
      <c r="I16" s="23">
        <v>0</v>
      </c>
      <c r="J16" s="22">
        <v>38461.54</v>
      </c>
      <c r="K16" s="23">
        <v>1.04</v>
      </c>
      <c r="L16" s="22">
        <v>272.95</v>
      </c>
      <c r="M16" s="23">
        <v>17.45</v>
      </c>
      <c r="N16" s="22">
        <v>4931.34</v>
      </c>
      <c r="O16" t="s">
        <v>64</v>
      </c>
    </row>
    <row r="17" spans="1:15" x14ac:dyDescent="0.25">
      <c r="A17">
        <v>16</v>
      </c>
      <c r="B17" t="s">
        <v>52</v>
      </c>
      <c r="C17" t="s">
        <v>53</v>
      </c>
      <c r="D17" s="18">
        <f t="shared" si="0"/>
        <v>45678.5</v>
      </c>
      <c r="E17" s="22">
        <v>66.5</v>
      </c>
      <c r="F17" s="18">
        <f t="shared" si="1"/>
        <v>45678.25</v>
      </c>
      <c r="G17" s="22">
        <v>66.25</v>
      </c>
      <c r="H17" s="23">
        <v>0</v>
      </c>
      <c r="I17" s="23">
        <v>0.25</v>
      </c>
      <c r="J17" s="22">
        <v>38942.31</v>
      </c>
      <c r="K17" s="23">
        <v>1.01</v>
      </c>
      <c r="L17" s="22">
        <v>345.2</v>
      </c>
      <c r="M17" s="23">
        <v>19.899999999999999</v>
      </c>
      <c r="N17" s="22">
        <v>4879.6000000000004</v>
      </c>
      <c r="O17" t="s">
        <v>64</v>
      </c>
    </row>
    <row r="18" spans="1:15" x14ac:dyDescent="0.25">
      <c r="A18">
        <v>5</v>
      </c>
      <c r="B18" t="s">
        <v>14</v>
      </c>
      <c r="C18" t="s">
        <v>15</v>
      </c>
      <c r="D18" s="18">
        <f t="shared" si="0"/>
        <v>45678.25</v>
      </c>
      <c r="E18" s="22">
        <v>66.25</v>
      </c>
      <c r="F18" s="18">
        <f t="shared" si="1"/>
        <v>45678.75</v>
      </c>
      <c r="G18" s="22">
        <v>66.75</v>
      </c>
      <c r="H18" s="23">
        <v>0</v>
      </c>
      <c r="I18" s="23">
        <v>0</v>
      </c>
      <c r="J18" s="22">
        <v>38461.54</v>
      </c>
      <c r="K18" s="23">
        <v>1</v>
      </c>
      <c r="L18" s="22">
        <v>340.68</v>
      </c>
      <c r="M18" s="23">
        <v>18.28</v>
      </c>
      <c r="N18" s="22">
        <v>4717.75</v>
      </c>
      <c r="O18" t="s">
        <v>65</v>
      </c>
    </row>
    <row r="19" spans="1:15" x14ac:dyDescent="0.25">
      <c r="A19">
        <v>18</v>
      </c>
      <c r="B19" t="s">
        <v>52</v>
      </c>
      <c r="C19" t="s">
        <v>55</v>
      </c>
      <c r="D19" s="18">
        <f t="shared" si="0"/>
        <v>45682</v>
      </c>
      <c r="E19" s="22">
        <v>70</v>
      </c>
      <c r="F19" s="18">
        <f t="shared" si="1"/>
        <v>45682.25</v>
      </c>
      <c r="G19" s="22">
        <v>70.25</v>
      </c>
      <c r="H19" s="23">
        <v>0</v>
      </c>
      <c r="I19" s="23">
        <v>1</v>
      </c>
      <c r="J19" s="22">
        <v>38942.31</v>
      </c>
      <c r="K19" s="23">
        <v>1.03</v>
      </c>
      <c r="L19" s="22">
        <v>352.5</v>
      </c>
      <c r="M19" s="23">
        <v>22.05</v>
      </c>
      <c r="N19" s="22">
        <v>4679.07</v>
      </c>
      <c r="O19" t="s">
        <v>65</v>
      </c>
    </row>
    <row r="20" spans="1:15" x14ac:dyDescent="0.25">
      <c r="A20">
        <v>13</v>
      </c>
      <c r="B20" t="s">
        <v>16</v>
      </c>
      <c r="C20" t="s">
        <v>48</v>
      </c>
      <c r="D20" s="18">
        <f t="shared" si="0"/>
        <v>45679.25</v>
      </c>
      <c r="E20" s="22">
        <v>67.25</v>
      </c>
      <c r="F20" s="18">
        <f t="shared" si="1"/>
        <v>45679.75</v>
      </c>
      <c r="G20" s="22">
        <v>67.75</v>
      </c>
      <c r="H20" s="23">
        <v>0</v>
      </c>
      <c r="I20" s="23">
        <v>0</v>
      </c>
      <c r="J20" s="22">
        <v>38461.54</v>
      </c>
      <c r="K20" s="23">
        <v>1</v>
      </c>
      <c r="L20" s="22">
        <v>333.33</v>
      </c>
      <c r="M20" s="23">
        <v>16.95</v>
      </c>
      <c r="N20" s="22">
        <v>4616.18</v>
      </c>
      <c r="O20" t="s">
        <v>66</v>
      </c>
    </row>
    <row r="21" spans="1:15" x14ac:dyDescent="0.25">
      <c r="A21">
        <v>4</v>
      </c>
      <c r="B21" t="s">
        <v>14</v>
      </c>
      <c r="C21" t="s">
        <v>44</v>
      </c>
      <c r="D21" s="18">
        <f t="shared" si="0"/>
        <v>45682.5</v>
      </c>
      <c r="E21" s="22">
        <v>70.5</v>
      </c>
      <c r="F21" s="18">
        <f t="shared" si="1"/>
        <v>45681.25</v>
      </c>
      <c r="G21" s="22">
        <v>69.25</v>
      </c>
      <c r="H21" s="23">
        <v>0.25</v>
      </c>
      <c r="I21" s="23">
        <v>0</v>
      </c>
      <c r="J21" s="22">
        <v>38461.54</v>
      </c>
      <c r="K21" s="23">
        <v>1</v>
      </c>
      <c r="L21" s="22">
        <v>350.28</v>
      </c>
      <c r="M21" s="23">
        <v>20.68</v>
      </c>
      <c r="N21" s="22">
        <v>4480.17</v>
      </c>
      <c r="O21" t="s">
        <v>67</v>
      </c>
    </row>
    <row r="22" spans="1:15" x14ac:dyDescent="0.25">
      <c r="A22">
        <v>17</v>
      </c>
      <c r="B22" t="s">
        <v>52</v>
      </c>
      <c r="C22" t="s">
        <v>54</v>
      </c>
      <c r="D22" s="18">
        <f t="shared" si="0"/>
        <v>45681</v>
      </c>
      <c r="E22" s="22">
        <v>69</v>
      </c>
      <c r="F22" s="18">
        <f t="shared" si="1"/>
        <v>45681.5</v>
      </c>
      <c r="G22" s="22">
        <v>69.5</v>
      </c>
      <c r="H22" s="23">
        <v>0.25</v>
      </c>
      <c r="I22" s="23">
        <v>0</v>
      </c>
      <c r="J22" s="22">
        <v>38942.31</v>
      </c>
      <c r="K22" s="23">
        <v>1</v>
      </c>
      <c r="L22" s="22">
        <v>349.08</v>
      </c>
      <c r="M22" s="23">
        <v>20.75</v>
      </c>
      <c r="N22" s="22">
        <v>4160.08</v>
      </c>
      <c r="O22" t="s">
        <v>68</v>
      </c>
    </row>
    <row r="23" spans="1:15" x14ac:dyDescent="0.25">
      <c r="A23">
        <v>23</v>
      </c>
      <c r="B23" s="9" t="s">
        <v>58</v>
      </c>
      <c r="C23" t="s">
        <v>59</v>
      </c>
      <c r="D23" s="18">
        <f t="shared" si="0"/>
        <v>45678.25</v>
      </c>
      <c r="E23" s="22">
        <v>66.25</v>
      </c>
      <c r="F23" s="18">
        <f t="shared" si="1"/>
        <v>45678.5</v>
      </c>
      <c r="G23" s="22">
        <v>66.5</v>
      </c>
      <c r="H23" s="23">
        <v>0.25</v>
      </c>
      <c r="I23" s="23">
        <v>0</v>
      </c>
      <c r="J23" s="22">
        <v>40384.620000000003</v>
      </c>
      <c r="K23" s="23">
        <v>1.07</v>
      </c>
      <c r="L23" s="22">
        <v>307.93</v>
      </c>
      <c r="M23" s="23">
        <v>17.350000000000001</v>
      </c>
      <c r="N23" s="22">
        <v>3851.01</v>
      </c>
      <c r="O23" t="s">
        <v>69</v>
      </c>
    </row>
    <row r="24" spans="1:15" x14ac:dyDescent="0.25">
      <c r="A24">
        <v>8</v>
      </c>
      <c r="B24" t="s">
        <v>47</v>
      </c>
      <c r="C24" t="s">
        <v>96</v>
      </c>
      <c r="D24" s="18">
        <f t="shared" si="0"/>
        <v>45682</v>
      </c>
      <c r="E24" s="22">
        <v>70</v>
      </c>
      <c r="F24" s="18">
        <f t="shared" si="1"/>
        <v>45682.25</v>
      </c>
      <c r="G24" s="22">
        <v>70.25</v>
      </c>
      <c r="H24" s="23">
        <v>0</v>
      </c>
      <c r="I24" s="23">
        <v>0</v>
      </c>
      <c r="J24" s="22">
        <v>39423.08</v>
      </c>
      <c r="K24" s="23">
        <v>1.05</v>
      </c>
      <c r="L24" s="22">
        <v>296.43</v>
      </c>
      <c r="M24" s="23">
        <v>20.65</v>
      </c>
      <c r="N24" s="22">
        <v>3772.06</v>
      </c>
      <c r="O24" t="s">
        <v>69</v>
      </c>
    </row>
    <row r="25" spans="1:15" x14ac:dyDescent="0.25">
      <c r="A25">
        <v>2</v>
      </c>
      <c r="B25" t="s">
        <v>14</v>
      </c>
      <c r="C25" t="s">
        <v>42</v>
      </c>
      <c r="D25" s="18">
        <f t="shared" si="0"/>
        <v>45678.5</v>
      </c>
      <c r="E25" s="22">
        <v>66.5</v>
      </c>
      <c r="F25" s="18">
        <f t="shared" si="1"/>
        <v>45680.25</v>
      </c>
      <c r="G25" s="22">
        <v>68.25</v>
      </c>
      <c r="H25" s="23">
        <v>0</v>
      </c>
      <c r="I25" s="23">
        <v>0</v>
      </c>
      <c r="J25" s="22">
        <v>37980.769999999997</v>
      </c>
      <c r="K25" s="23">
        <v>1.1000000000000001</v>
      </c>
      <c r="L25" s="22">
        <v>347.4</v>
      </c>
      <c r="M25" s="23">
        <v>16.68</v>
      </c>
      <c r="N25" s="22">
        <v>3720.82</v>
      </c>
      <c r="O25" t="s">
        <v>70</v>
      </c>
    </row>
    <row r="26" spans="1:15" x14ac:dyDescent="0.25">
      <c r="A26">
        <v>7</v>
      </c>
      <c r="B26" t="s">
        <v>14</v>
      </c>
      <c r="C26" t="s">
        <v>46</v>
      </c>
      <c r="D26" s="18">
        <f t="shared" si="0"/>
        <v>45681</v>
      </c>
      <c r="E26" s="22">
        <v>69</v>
      </c>
      <c r="F26" s="18">
        <f t="shared" si="1"/>
        <v>45681</v>
      </c>
      <c r="G26" s="22">
        <v>69</v>
      </c>
      <c r="H26" s="23">
        <v>0</v>
      </c>
      <c r="I26" s="23">
        <v>0</v>
      </c>
      <c r="J26" s="22">
        <v>37980.769999999997</v>
      </c>
      <c r="K26" s="23">
        <v>1</v>
      </c>
      <c r="L26" s="22">
        <v>318.48</v>
      </c>
      <c r="M26" s="23">
        <v>16.98</v>
      </c>
      <c r="N26" s="22">
        <v>3351.96</v>
      </c>
      <c r="O26" t="s">
        <v>71</v>
      </c>
    </row>
    <row r="27" spans="1:15" x14ac:dyDescent="0.25">
      <c r="A27" s="9"/>
      <c r="E27" s="9"/>
      <c r="F27" s="9"/>
      <c r="H27" s="9"/>
      <c r="I27" s="9"/>
      <c r="J27" s="9"/>
      <c r="K27" s="9"/>
    </row>
    <row r="28" spans="1:15" x14ac:dyDescent="0.25">
      <c r="A28" s="8"/>
      <c r="B28" s="9"/>
      <c r="C28" s="9"/>
      <c r="D28" s="21" t="s">
        <v>20</v>
      </c>
      <c r="E28" s="20" t="s">
        <v>7</v>
      </c>
      <c r="F28" s="21" t="s">
        <v>21</v>
      </c>
      <c r="G28" s="20" t="s">
        <v>9</v>
      </c>
      <c r="H28" s="20" t="s">
        <v>39</v>
      </c>
      <c r="I28" s="20" t="s">
        <v>40</v>
      </c>
      <c r="J28" s="20" t="s">
        <v>10</v>
      </c>
      <c r="K28" s="19" t="s">
        <v>11</v>
      </c>
      <c r="L28" s="20" t="s">
        <v>12</v>
      </c>
      <c r="M28" s="20" t="s">
        <v>22</v>
      </c>
      <c r="N28" s="20" t="s">
        <v>3</v>
      </c>
    </row>
    <row r="29" spans="1:15" x14ac:dyDescent="0.25">
      <c r="A29" s="8"/>
      <c r="B29" s="9"/>
      <c r="C29" s="24" t="s">
        <v>23</v>
      </c>
      <c r="D29" s="25">
        <f t="shared" ref="D29:N29" si="2">AVERAGE(D12:D26)</f>
        <v>45679.216666666667</v>
      </c>
      <c r="E29" s="26">
        <f t="shared" si="2"/>
        <v>67.216666666666669</v>
      </c>
      <c r="F29" s="25">
        <f t="shared" si="2"/>
        <v>45679.55</v>
      </c>
      <c r="G29" s="26">
        <f t="shared" si="2"/>
        <v>67.55</v>
      </c>
      <c r="H29" s="27">
        <f t="shared" si="2"/>
        <v>0.1</v>
      </c>
      <c r="I29" s="27">
        <f t="shared" si="2"/>
        <v>8.3333333333333329E-2</v>
      </c>
      <c r="J29" s="35">
        <f t="shared" si="2"/>
        <v>38910.258666666668</v>
      </c>
      <c r="K29" s="27">
        <f t="shared" si="2"/>
        <v>1.0406666666666669</v>
      </c>
      <c r="L29" s="35">
        <f t="shared" si="2"/>
        <v>320.3839999999999</v>
      </c>
      <c r="M29" s="27">
        <f t="shared" si="2"/>
        <v>18.408666666666665</v>
      </c>
      <c r="N29" s="26">
        <f t="shared" si="2"/>
        <v>4606.4393333333337</v>
      </c>
    </row>
    <row r="30" spans="1:15" x14ac:dyDescent="0.25">
      <c r="A30" s="8"/>
      <c r="B30" s="9"/>
      <c r="C30" s="24" t="s">
        <v>24</v>
      </c>
      <c r="D30" s="28"/>
      <c r="E30" s="34">
        <v>0.72696000000000005</v>
      </c>
      <c r="F30" s="34"/>
      <c r="G30" s="34">
        <v>0.78778000000000004</v>
      </c>
      <c r="H30" s="34">
        <v>0.44946000000000003</v>
      </c>
      <c r="I30" s="34">
        <v>0.74670000000000003</v>
      </c>
      <c r="J30" s="34">
        <v>1831.1188299999999</v>
      </c>
      <c r="K30" s="34">
        <v>7.6230000000000006E-2</v>
      </c>
      <c r="L30" s="34">
        <v>18.11017</v>
      </c>
      <c r="M30" s="34">
        <v>0.72536999999999996</v>
      </c>
      <c r="N30" s="34">
        <v>392.43351000000001</v>
      </c>
    </row>
    <row r="31" spans="1:15" x14ac:dyDescent="0.25">
      <c r="A31" s="8"/>
      <c r="B31" s="9"/>
      <c r="C31" s="24" t="s">
        <v>25</v>
      </c>
      <c r="D31" s="28"/>
      <c r="E31" s="34">
        <v>0.76</v>
      </c>
      <c r="F31" s="34"/>
      <c r="G31" s="34">
        <v>0.72696000000000005</v>
      </c>
      <c r="H31" s="34">
        <v>314.97000000000003</v>
      </c>
      <c r="I31" s="34">
        <v>627.91999999999996</v>
      </c>
      <c r="J31" s="34">
        <v>3.3</v>
      </c>
      <c r="K31" s="34">
        <v>5.13</v>
      </c>
      <c r="L31" s="34">
        <v>3.96</v>
      </c>
      <c r="M31" s="34">
        <v>2.76</v>
      </c>
      <c r="N31" s="34">
        <v>5.97</v>
      </c>
    </row>
    <row r="32" spans="1:15" x14ac:dyDescent="0.25">
      <c r="A32" s="8"/>
      <c r="B32" s="9"/>
      <c r="C32" s="24" t="s">
        <v>26</v>
      </c>
      <c r="D32" s="25">
        <f t="shared" ref="D32:N32" si="3">MAX(D12:D26)</f>
        <v>45682.5</v>
      </c>
      <c r="E32" s="26">
        <f t="shared" si="3"/>
        <v>70.5</v>
      </c>
      <c r="F32" s="25">
        <f t="shared" si="3"/>
        <v>45682.25</v>
      </c>
      <c r="G32" s="26">
        <f t="shared" si="3"/>
        <v>70.25</v>
      </c>
      <c r="H32" s="27">
        <f t="shared" si="3"/>
        <v>0.25</v>
      </c>
      <c r="I32" s="27">
        <f t="shared" si="3"/>
        <v>1</v>
      </c>
      <c r="J32" s="26">
        <f t="shared" si="3"/>
        <v>40384.620000000003</v>
      </c>
      <c r="K32" s="27">
        <f t="shared" si="3"/>
        <v>1.21</v>
      </c>
      <c r="L32" s="26">
        <f t="shared" si="3"/>
        <v>352.5</v>
      </c>
      <c r="M32" s="27">
        <f t="shared" si="3"/>
        <v>22.05</v>
      </c>
      <c r="N32" s="26">
        <f t="shared" si="3"/>
        <v>6057.56</v>
      </c>
    </row>
    <row r="33" spans="1:15" x14ac:dyDescent="0.25">
      <c r="A33" s="8"/>
      <c r="B33" s="9"/>
      <c r="C33" s="24" t="s">
        <v>27</v>
      </c>
      <c r="D33" s="25">
        <f t="shared" ref="D33:N33" si="4">MIN(D12:D26)</f>
        <v>45674.25</v>
      </c>
      <c r="E33" s="26">
        <f t="shared" si="4"/>
        <v>62.25</v>
      </c>
      <c r="F33" s="25">
        <f t="shared" si="4"/>
        <v>45675.25</v>
      </c>
      <c r="G33" s="26">
        <f t="shared" si="4"/>
        <v>63.25</v>
      </c>
      <c r="H33" s="27">
        <f t="shared" si="4"/>
        <v>0</v>
      </c>
      <c r="I33" s="27">
        <f t="shared" si="4"/>
        <v>0</v>
      </c>
      <c r="J33" s="26">
        <f t="shared" si="4"/>
        <v>37980.769999999997</v>
      </c>
      <c r="K33" s="27">
        <f t="shared" si="4"/>
        <v>1</v>
      </c>
      <c r="L33" s="26">
        <f t="shared" si="4"/>
        <v>272.95</v>
      </c>
      <c r="M33" s="27">
        <f t="shared" si="4"/>
        <v>16.68</v>
      </c>
      <c r="N33" s="26">
        <f t="shared" si="4"/>
        <v>3351.96</v>
      </c>
    </row>
    <row r="34" spans="1:15" x14ac:dyDescent="0.25">
      <c r="A34" s="10"/>
      <c r="B34" s="6"/>
      <c r="C34" s="29"/>
      <c r="E34" s="30" t="s">
        <v>28</v>
      </c>
      <c r="F34" s="30"/>
      <c r="G34" s="30" t="s">
        <v>28</v>
      </c>
      <c r="H34" s="30" t="s">
        <v>29</v>
      </c>
      <c r="I34" s="30" t="s">
        <v>29</v>
      </c>
      <c r="J34" s="30" t="s">
        <v>29</v>
      </c>
      <c r="K34" s="30" t="s">
        <v>28</v>
      </c>
      <c r="L34" s="30" t="s">
        <v>28</v>
      </c>
      <c r="M34" s="30" t="s">
        <v>28</v>
      </c>
      <c r="N34" s="30" t="s">
        <v>28</v>
      </c>
    </row>
    <row r="35" spans="1:15" x14ac:dyDescent="0.25">
      <c r="A35" s="8"/>
      <c r="B35" s="39" t="s">
        <v>30</v>
      </c>
      <c r="C35" s="39"/>
      <c r="D35" s="39"/>
      <c r="E35" s="39"/>
      <c r="F35" s="39"/>
      <c r="G35" s="39"/>
      <c r="H35" s="39"/>
      <c r="I35" s="39"/>
      <c r="J35" s="14"/>
      <c r="K35" s="8"/>
      <c r="L35" s="8"/>
      <c r="M35" s="8"/>
      <c r="N35" s="8"/>
      <c r="O35" s="8"/>
    </row>
    <row r="36" spans="1:15" x14ac:dyDescent="0.25">
      <c r="A36" s="8"/>
      <c r="B36" s="39" t="s">
        <v>31</v>
      </c>
      <c r="C36" s="39"/>
      <c r="D36" s="39"/>
      <c r="E36" s="39"/>
      <c r="F36" s="39"/>
      <c r="G36" s="40"/>
      <c r="H36" s="40"/>
      <c r="I36" s="14"/>
      <c r="J36" s="14"/>
      <c r="K36" s="8"/>
      <c r="L36" s="8"/>
      <c r="M36" s="8"/>
      <c r="N36" s="8"/>
      <c r="O36" s="8"/>
    </row>
    <row r="37" spans="1:15" x14ac:dyDescent="0.25">
      <c r="A37" s="8"/>
      <c r="B37" s="39" t="s">
        <v>32</v>
      </c>
      <c r="C37" s="39"/>
      <c r="D37" s="39"/>
      <c r="E37" s="39"/>
      <c r="F37" s="14"/>
      <c r="G37" s="13"/>
      <c r="H37" s="13"/>
      <c r="I37" s="14"/>
      <c r="J37" s="14"/>
      <c r="K37" s="31"/>
      <c r="L37" s="31"/>
      <c r="M37" s="8"/>
      <c r="N37" s="8"/>
      <c r="O37" s="8"/>
    </row>
    <row r="38" spans="1:15" x14ac:dyDescent="0.25">
      <c r="A38" s="8"/>
      <c r="B38" s="39" t="s">
        <v>33</v>
      </c>
      <c r="C38" s="39"/>
      <c r="D38" s="39"/>
      <c r="E38" s="39"/>
      <c r="F38" s="39"/>
      <c r="G38" s="40"/>
      <c r="H38" s="40"/>
      <c r="I38" s="40"/>
      <c r="J38" s="40"/>
      <c r="K38" s="40"/>
      <c r="L38" s="8"/>
      <c r="M38" s="8"/>
      <c r="N38" s="8"/>
      <c r="O38" s="8"/>
    </row>
    <row r="39" spans="1:15" x14ac:dyDescent="0.25">
      <c r="A39" s="8"/>
      <c r="B39" s="13" t="s">
        <v>34</v>
      </c>
      <c r="C39" s="32"/>
      <c r="D39" s="14"/>
      <c r="E39" s="13"/>
      <c r="F39" s="14"/>
      <c r="G39" s="13"/>
      <c r="H39" s="13"/>
      <c r="I39" s="14"/>
      <c r="J39" s="9"/>
      <c r="K39" s="8"/>
      <c r="L39" s="8"/>
      <c r="M39" s="8"/>
      <c r="N39" s="8"/>
      <c r="O39" s="8"/>
    </row>
  </sheetData>
  <sortState xmlns:xlrd2="http://schemas.microsoft.com/office/spreadsheetml/2017/richdata2" ref="A13:N26">
    <sortCondition descending="1" ref="N12:N26"/>
  </sortState>
  <mergeCells count="5">
    <mergeCell ref="C1:Q1"/>
    <mergeCell ref="B35:I35"/>
    <mergeCell ref="B36:H36"/>
    <mergeCell ref="B37:E37"/>
    <mergeCell ref="B38:K3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E9E85-B141-4759-B670-79DE4CBC30D3}">
  <dimension ref="A1:P33"/>
  <sheetViews>
    <sheetView tabSelected="1" topLeftCell="A4" workbookViewId="0">
      <selection activeCell="C15" sqref="C15"/>
    </sheetView>
  </sheetViews>
  <sheetFormatPr baseColWidth="10" defaultRowHeight="15" x14ac:dyDescent="0.25"/>
  <cols>
    <col min="3" max="3" width="23.5703125" customWidth="1"/>
    <col min="13" max="13" width="12.5703125" bestFit="1" customWidth="1"/>
    <col min="18" max="18" width="20" bestFit="1" customWidth="1"/>
  </cols>
  <sheetData>
    <row r="1" spans="1:16" ht="15.75" x14ac:dyDescent="0.25">
      <c r="C1" s="41" t="s">
        <v>17</v>
      </c>
      <c r="D1" s="41"/>
      <c r="E1" s="41"/>
      <c r="F1" s="41"/>
      <c r="G1" s="41"/>
      <c r="H1" s="41"/>
      <c r="I1" s="41"/>
      <c r="J1" s="41"/>
      <c r="K1" s="41"/>
      <c r="L1" s="41"/>
      <c r="M1" s="37" t="s">
        <v>84</v>
      </c>
      <c r="N1" s="37" t="s">
        <v>85</v>
      </c>
      <c r="O1" s="37" t="s">
        <v>94</v>
      </c>
    </row>
    <row r="2" spans="1:16" ht="15.75" x14ac:dyDescent="0.25">
      <c r="C2" s="1" t="s">
        <v>72</v>
      </c>
      <c r="D2" s="1"/>
      <c r="E2" s="2"/>
      <c r="F2" s="2"/>
      <c r="G2" s="3"/>
      <c r="H2" s="3"/>
      <c r="J2" s="4" t="s">
        <v>19</v>
      </c>
      <c r="K2" s="3"/>
      <c r="M2" s="37" t="s">
        <v>86</v>
      </c>
      <c r="N2" s="37">
        <v>209</v>
      </c>
      <c r="O2" s="37"/>
    </row>
    <row r="3" spans="1:16" x14ac:dyDescent="0.25">
      <c r="C3" s="4"/>
      <c r="D3" s="4"/>
      <c r="G3" s="4"/>
      <c r="H3" s="4"/>
      <c r="I3" t="s">
        <v>0</v>
      </c>
      <c r="J3" s="7"/>
      <c r="K3" s="4"/>
      <c r="L3" s="4"/>
      <c r="M3" s="37" t="s">
        <v>87</v>
      </c>
      <c r="N3" s="37">
        <v>9</v>
      </c>
      <c r="O3" s="37">
        <v>140</v>
      </c>
    </row>
    <row r="4" spans="1:16" x14ac:dyDescent="0.25">
      <c r="A4" s="5" t="s">
        <v>74</v>
      </c>
      <c r="B4" s="6"/>
      <c r="C4" s="7"/>
      <c r="D4" s="8"/>
      <c r="E4" s="8"/>
      <c r="F4" s="5" t="s">
        <v>60</v>
      </c>
      <c r="G4" s="33">
        <v>45610</v>
      </c>
      <c r="I4" s="10"/>
      <c r="J4" s="11"/>
      <c r="K4" s="11"/>
      <c r="L4" s="4"/>
      <c r="M4" s="37" t="s">
        <v>88</v>
      </c>
      <c r="N4" s="37">
        <v>11</v>
      </c>
      <c r="O4" s="37">
        <v>160</v>
      </c>
    </row>
    <row r="5" spans="1:16" x14ac:dyDescent="0.25">
      <c r="A5" s="5" t="s">
        <v>37</v>
      </c>
      <c r="D5" s="4"/>
      <c r="E5" s="4"/>
      <c r="H5" s="4"/>
      <c r="I5" s="4"/>
      <c r="J5" s="4"/>
      <c r="K5" s="4"/>
      <c r="L5" s="4"/>
      <c r="M5" s="37" t="s">
        <v>89</v>
      </c>
      <c r="N5" s="37">
        <v>208</v>
      </c>
    </row>
    <row r="6" spans="1:16" x14ac:dyDescent="0.25">
      <c r="A6" s="12" t="s">
        <v>75</v>
      </c>
      <c r="C6" s="6"/>
      <c r="D6" s="8"/>
      <c r="E6" s="8"/>
      <c r="F6" s="9"/>
      <c r="G6" s="9"/>
      <c r="H6" s="8"/>
      <c r="I6" s="4"/>
      <c r="J6" s="4"/>
      <c r="K6" s="4"/>
      <c r="L6" s="4"/>
      <c r="M6" s="37" t="s">
        <v>90</v>
      </c>
      <c r="N6" s="37">
        <v>251</v>
      </c>
    </row>
    <row r="7" spans="1:16" x14ac:dyDescent="0.25">
      <c r="A7" s="5" t="s">
        <v>73</v>
      </c>
      <c r="B7" s="6"/>
      <c r="C7" s="6"/>
      <c r="D7" s="10"/>
      <c r="E7" s="10"/>
      <c r="H7" s="4"/>
      <c r="I7" s="4"/>
      <c r="J7" s="4"/>
      <c r="K7" s="4"/>
      <c r="L7" s="4"/>
      <c r="M7" s="37" t="s">
        <v>91</v>
      </c>
      <c r="N7" s="37">
        <v>54</v>
      </c>
    </row>
    <row r="8" spans="1:16" x14ac:dyDescent="0.25">
      <c r="A8" s="12" t="s">
        <v>38</v>
      </c>
      <c r="B8" s="13"/>
      <c r="C8" s="13"/>
      <c r="D8" s="14"/>
      <c r="E8" s="14"/>
      <c r="F8" s="15"/>
      <c r="G8" s="15"/>
      <c r="H8" s="16"/>
      <c r="I8" s="17"/>
      <c r="J8" s="17"/>
      <c r="K8" s="17"/>
      <c r="L8" s="17"/>
      <c r="M8" s="37" t="s">
        <v>92</v>
      </c>
      <c r="N8" s="37">
        <v>25</v>
      </c>
    </row>
    <row r="9" spans="1:16" x14ac:dyDescent="0.25">
      <c r="A9" s="5" t="s">
        <v>95</v>
      </c>
      <c r="B9" s="6"/>
      <c r="D9" s="4"/>
      <c r="E9" s="4"/>
      <c r="F9" s="18"/>
      <c r="G9" s="18"/>
      <c r="H9" s="4"/>
      <c r="I9" s="4"/>
      <c r="J9" s="4"/>
      <c r="K9" s="4"/>
      <c r="L9" s="4"/>
      <c r="M9" s="4"/>
      <c r="P9" s="4"/>
    </row>
    <row r="10" spans="1:16" x14ac:dyDescent="0.25">
      <c r="M10" s="20" t="s">
        <v>3</v>
      </c>
    </row>
    <row r="11" spans="1:16" x14ac:dyDescent="0.25">
      <c r="A11" s="19" t="s">
        <v>93</v>
      </c>
      <c r="B11" s="19" t="s">
        <v>4</v>
      </c>
      <c r="C11" s="19" t="s">
        <v>5</v>
      </c>
      <c r="D11" s="19" t="s">
        <v>6</v>
      </c>
      <c r="E11" s="19" t="s">
        <v>7</v>
      </c>
      <c r="F11" s="19" t="s">
        <v>8</v>
      </c>
      <c r="G11" s="20" t="s">
        <v>9</v>
      </c>
      <c r="H11" s="20" t="s">
        <v>39</v>
      </c>
      <c r="I11" s="20" t="s">
        <v>10</v>
      </c>
      <c r="J11" s="20" t="s">
        <v>11</v>
      </c>
      <c r="K11" s="19" t="s">
        <v>12</v>
      </c>
      <c r="L11" s="20" t="s">
        <v>22</v>
      </c>
      <c r="M11" s="21" t="s">
        <v>13</v>
      </c>
    </row>
    <row r="12" spans="1:16" x14ac:dyDescent="0.25">
      <c r="A12">
        <v>14</v>
      </c>
      <c r="B12" t="s">
        <v>49</v>
      </c>
      <c r="C12" t="s">
        <v>50</v>
      </c>
      <c r="D12" s="18">
        <f t="shared" ref="D12:D20" si="0">$G$4+E12</f>
        <v>45676.67</v>
      </c>
      <c r="E12" s="22">
        <v>66.67</v>
      </c>
      <c r="F12" s="18">
        <f t="shared" ref="F12:F20" si="1">$G$4+G12</f>
        <v>45677</v>
      </c>
      <c r="G12" s="22">
        <v>67</v>
      </c>
      <c r="H12" s="23">
        <v>0.67</v>
      </c>
      <c r="I12" s="22">
        <v>82532.05</v>
      </c>
      <c r="J12" s="23">
        <v>1.03</v>
      </c>
      <c r="K12" s="22">
        <v>291.83</v>
      </c>
      <c r="L12" s="23">
        <v>16.899999999999999</v>
      </c>
      <c r="M12" s="22">
        <v>13465.75</v>
      </c>
      <c r="N12" t="s">
        <v>76</v>
      </c>
    </row>
    <row r="13" spans="1:16" x14ac:dyDescent="0.25">
      <c r="A13">
        <v>1</v>
      </c>
      <c r="B13" t="s">
        <v>14</v>
      </c>
      <c r="C13" t="s">
        <v>41</v>
      </c>
      <c r="D13" s="18">
        <f t="shared" si="0"/>
        <v>45674.33</v>
      </c>
      <c r="E13" s="22">
        <v>64.33</v>
      </c>
      <c r="F13" s="18">
        <f t="shared" si="1"/>
        <v>45674.33</v>
      </c>
      <c r="G13" s="22">
        <v>64.33</v>
      </c>
      <c r="H13" s="23">
        <v>0</v>
      </c>
      <c r="I13" s="22">
        <v>82532.05</v>
      </c>
      <c r="J13" s="23">
        <v>1.03</v>
      </c>
      <c r="K13" s="22">
        <v>299.60000000000002</v>
      </c>
      <c r="L13" s="23">
        <v>17.2</v>
      </c>
      <c r="M13" s="22">
        <v>13014.4</v>
      </c>
      <c r="N13" t="s">
        <v>77</v>
      </c>
    </row>
    <row r="14" spans="1:16" x14ac:dyDescent="0.25">
      <c r="A14">
        <v>18</v>
      </c>
      <c r="B14" t="s">
        <v>52</v>
      </c>
      <c r="C14" t="s">
        <v>55</v>
      </c>
      <c r="D14" s="18">
        <f t="shared" si="0"/>
        <v>45682</v>
      </c>
      <c r="E14" s="22">
        <v>72</v>
      </c>
      <c r="F14" s="18">
        <f t="shared" si="1"/>
        <v>45682</v>
      </c>
      <c r="G14" s="22">
        <v>72</v>
      </c>
      <c r="H14" s="23">
        <v>0.33</v>
      </c>
      <c r="I14" s="22">
        <v>83333.33</v>
      </c>
      <c r="J14" s="23">
        <v>1.02</v>
      </c>
      <c r="K14" s="22">
        <v>354.27</v>
      </c>
      <c r="L14" s="23">
        <v>20.77</v>
      </c>
      <c r="M14" s="22">
        <v>12252.94</v>
      </c>
      <c r="N14" t="s">
        <v>78</v>
      </c>
    </row>
    <row r="15" spans="1:16" x14ac:dyDescent="0.25">
      <c r="A15">
        <v>16</v>
      </c>
      <c r="B15" t="s">
        <v>52</v>
      </c>
      <c r="C15" t="s">
        <v>53</v>
      </c>
      <c r="D15" s="18">
        <f t="shared" si="0"/>
        <v>45679.67</v>
      </c>
      <c r="E15" s="22">
        <v>69.67</v>
      </c>
      <c r="F15" s="18">
        <f t="shared" si="1"/>
        <v>45679.67</v>
      </c>
      <c r="G15" s="22">
        <v>69.67</v>
      </c>
      <c r="H15" s="23">
        <v>0</v>
      </c>
      <c r="I15" s="22">
        <v>81730.77</v>
      </c>
      <c r="J15" s="23">
        <v>1.01</v>
      </c>
      <c r="K15" s="22">
        <v>308.87</v>
      </c>
      <c r="L15" s="23">
        <v>20.47</v>
      </c>
      <c r="M15" s="22">
        <v>12183.16</v>
      </c>
      <c r="N15" t="s">
        <v>78</v>
      </c>
    </row>
    <row r="16" spans="1:16" x14ac:dyDescent="0.25">
      <c r="A16">
        <v>17</v>
      </c>
      <c r="B16" t="s">
        <v>52</v>
      </c>
      <c r="C16" t="s">
        <v>54</v>
      </c>
      <c r="D16" s="18">
        <f t="shared" si="0"/>
        <v>45681</v>
      </c>
      <c r="E16" s="22">
        <v>71</v>
      </c>
      <c r="F16" s="18">
        <f t="shared" si="1"/>
        <v>45681</v>
      </c>
      <c r="G16" s="22">
        <v>71</v>
      </c>
      <c r="H16" s="23">
        <v>0.33</v>
      </c>
      <c r="I16" s="22">
        <v>83333.33</v>
      </c>
      <c r="J16" s="23">
        <v>1.01</v>
      </c>
      <c r="K16" s="22">
        <v>365.57</v>
      </c>
      <c r="L16" s="23">
        <v>20.27</v>
      </c>
      <c r="M16" s="22">
        <v>11759.97</v>
      </c>
      <c r="N16" t="s">
        <v>79</v>
      </c>
    </row>
    <row r="17" spans="1:14" x14ac:dyDescent="0.25">
      <c r="A17">
        <v>4</v>
      </c>
      <c r="B17" t="s">
        <v>14</v>
      </c>
      <c r="C17" t="s">
        <v>44</v>
      </c>
      <c r="D17" s="18">
        <f t="shared" si="0"/>
        <v>45682.33</v>
      </c>
      <c r="E17" s="22">
        <v>72.33</v>
      </c>
      <c r="F17" s="18">
        <f t="shared" si="1"/>
        <v>45680.67</v>
      </c>
      <c r="G17" s="22">
        <v>70.67</v>
      </c>
      <c r="H17" s="23">
        <v>0</v>
      </c>
      <c r="I17" s="22">
        <v>82532.05</v>
      </c>
      <c r="J17" s="23">
        <v>1.01</v>
      </c>
      <c r="K17" s="22">
        <v>363.73</v>
      </c>
      <c r="L17" s="23">
        <v>20.9</v>
      </c>
      <c r="M17" s="22">
        <v>10847.58</v>
      </c>
      <c r="N17" t="s">
        <v>80</v>
      </c>
    </row>
    <row r="18" spans="1:14" x14ac:dyDescent="0.25">
      <c r="A18">
        <v>23</v>
      </c>
      <c r="B18" s="9" t="s">
        <v>58</v>
      </c>
      <c r="C18" t="s">
        <v>59</v>
      </c>
      <c r="D18" s="18">
        <f t="shared" si="0"/>
        <v>45676.33</v>
      </c>
      <c r="E18" s="22">
        <v>66.33</v>
      </c>
      <c r="F18" s="18">
        <f t="shared" si="1"/>
        <v>45677</v>
      </c>
      <c r="G18" s="22">
        <v>67</v>
      </c>
      <c r="H18" s="23">
        <v>0</v>
      </c>
      <c r="I18" s="22">
        <v>82532.05</v>
      </c>
      <c r="J18" s="23">
        <v>1.1100000000000001</v>
      </c>
      <c r="K18" s="22">
        <v>298.27</v>
      </c>
      <c r="L18" s="23">
        <v>18.53</v>
      </c>
      <c r="M18" s="22">
        <v>10200.76</v>
      </c>
      <c r="N18" t="s">
        <v>81</v>
      </c>
    </row>
    <row r="19" spans="1:14" x14ac:dyDescent="0.25">
      <c r="A19">
        <v>3</v>
      </c>
      <c r="B19" t="s">
        <v>14</v>
      </c>
      <c r="C19" t="s">
        <v>43</v>
      </c>
      <c r="D19" s="18">
        <f t="shared" si="0"/>
        <v>45682</v>
      </c>
      <c r="E19" s="22">
        <v>72</v>
      </c>
      <c r="F19" s="18">
        <f t="shared" si="1"/>
        <v>45682.67</v>
      </c>
      <c r="G19" s="22">
        <v>72.67</v>
      </c>
      <c r="H19" s="23">
        <v>0.33</v>
      </c>
      <c r="I19" s="22">
        <v>80929.490000000005</v>
      </c>
      <c r="J19" s="23">
        <v>1.01</v>
      </c>
      <c r="K19" s="22">
        <v>307</v>
      </c>
      <c r="L19" s="23">
        <v>18</v>
      </c>
      <c r="M19" s="22">
        <v>9710.7900000000009</v>
      </c>
      <c r="N19" t="s">
        <v>82</v>
      </c>
    </row>
    <row r="20" spans="1:14" x14ac:dyDescent="0.25">
      <c r="A20">
        <v>6</v>
      </c>
      <c r="B20" t="s">
        <v>14</v>
      </c>
      <c r="C20" t="s">
        <v>45</v>
      </c>
      <c r="D20" s="18">
        <f t="shared" si="0"/>
        <v>45674.67</v>
      </c>
      <c r="E20" s="22">
        <v>64.67</v>
      </c>
      <c r="F20" s="18">
        <f t="shared" si="1"/>
        <v>45674.67</v>
      </c>
      <c r="G20" s="22">
        <v>64.67</v>
      </c>
      <c r="H20" s="23">
        <v>0.33</v>
      </c>
      <c r="I20" s="22">
        <v>83333.33</v>
      </c>
      <c r="J20" s="23">
        <v>1.01</v>
      </c>
      <c r="K20" s="22">
        <v>247.27</v>
      </c>
      <c r="L20" s="23">
        <v>17.57</v>
      </c>
      <c r="M20" s="22">
        <v>8767.58</v>
      </c>
      <c r="N20" t="s">
        <v>83</v>
      </c>
    </row>
    <row r="21" spans="1:14" x14ac:dyDescent="0.25">
      <c r="A21" s="9"/>
      <c r="E21" s="9"/>
      <c r="F21" s="9"/>
      <c r="H21" s="9"/>
      <c r="I21" s="9"/>
      <c r="J21" s="9"/>
    </row>
    <row r="22" spans="1:14" x14ac:dyDescent="0.25">
      <c r="A22" s="8"/>
      <c r="B22" s="9"/>
      <c r="C22" s="9"/>
      <c r="D22" s="21" t="s">
        <v>20</v>
      </c>
      <c r="E22" s="20" t="s">
        <v>7</v>
      </c>
      <c r="F22" s="21" t="s">
        <v>21</v>
      </c>
      <c r="G22" s="20" t="s">
        <v>9</v>
      </c>
      <c r="H22" s="20" t="s">
        <v>39</v>
      </c>
      <c r="I22" s="20" t="s">
        <v>10</v>
      </c>
      <c r="J22" s="19" t="s">
        <v>11</v>
      </c>
      <c r="K22" s="20" t="s">
        <v>12</v>
      </c>
      <c r="L22" s="20" t="s">
        <v>22</v>
      </c>
      <c r="M22" s="20" t="s">
        <v>3</v>
      </c>
    </row>
    <row r="23" spans="1:14" x14ac:dyDescent="0.25">
      <c r="A23" s="8"/>
      <c r="B23" s="9"/>
      <c r="C23" s="24" t="s">
        <v>23</v>
      </c>
      <c r="D23" s="25">
        <f t="shared" ref="D23:M23" si="2">AVERAGE(D12:D20)</f>
        <v>45678.777777777781</v>
      </c>
      <c r="E23" s="26">
        <f t="shared" si="2"/>
        <v>68.777777777777771</v>
      </c>
      <c r="F23" s="25">
        <f t="shared" si="2"/>
        <v>45678.778888888883</v>
      </c>
      <c r="G23" s="26">
        <f t="shared" si="2"/>
        <v>68.778888888888886</v>
      </c>
      <c r="H23" s="27">
        <f t="shared" si="2"/>
        <v>0.22111111111111115</v>
      </c>
      <c r="I23" s="35">
        <f t="shared" si="2"/>
        <v>82532.049999999988</v>
      </c>
      <c r="J23" s="27">
        <f t="shared" si="2"/>
        <v>1.0266666666666666</v>
      </c>
      <c r="K23" s="35">
        <f t="shared" si="2"/>
        <v>315.15666666666669</v>
      </c>
      <c r="L23" s="27">
        <f t="shared" si="2"/>
        <v>18.956666666666663</v>
      </c>
      <c r="M23" s="35">
        <f t="shared" si="2"/>
        <v>11355.881111111112</v>
      </c>
    </row>
    <row r="24" spans="1:14" x14ac:dyDescent="0.25">
      <c r="A24" s="8"/>
      <c r="B24" s="9"/>
      <c r="C24" s="24" t="s">
        <v>24</v>
      </c>
      <c r="D24" s="28"/>
      <c r="E24" s="34">
        <v>0.84106000000000003</v>
      </c>
      <c r="F24" s="34"/>
      <c r="G24" s="34">
        <v>0.70662999999999998</v>
      </c>
      <c r="H24" s="34">
        <v>0.97828999999999999</v>
      </c>
      <c r="I24" s="34">
        <v>3062.2697499999999</v>
      </c>
      <c r="J24" s="34">
        <v>7.7649999999999997E-2</v>
      </c>
      <c r="K24" s="34">
        <v>16.767389999999999</v>
      </c>
      <c r="L24" s="34">
        <v>0.62175000000000002</v>
      </c>
      <c r="M24" s="34">
        <v>1092.77738</v>
      </c>
    </row>
    <row r="25" spans="1:14" x14ac:dyDescent="0.25">
      <c r="A25" s="8"/>
      <c r="B25" s="9"/>
      <c r="C25" s="24" t="s">
        <v>25</v>
      </c>
      <c r="D25" s="28"/>
      <c r="E25" s="34">
        <v>0.71</v>
      </c>
      <c r="F25" s="34"/>
      <c r="G25" s="34">
        <v>0.59</v>
      </c>
      <c r="H25" s="34">
        <v>254.34</v>
      </c>
      <c r="I25" s="34">
        <v>2.14</v>
      </c>
      <c r="J25" s="34">
        <v>4.37</v>
      </c>
      <c r="K25" s="34">
        <v>3.07</v>
      </c>
      <c r="L25" s="34">
        <v>1.89</v>
      </c>
      <c r="M25" s="34">
        <v>5.56</v>
      </c>
    </row>
    <row r="26" spans="1:14" x14ac:dyDescent="0.25">
      <c r="A26" s="8"/>
      <c r="B26" s="9"/>
      <c r="C26" s="24" t="s">
        <v>26</v>
      </c>
      <c r="D26" s="25">
        <f t="shared" ref="D26:M26" si="3">MAX(D12:D20)</f>
        <v>45682.33</v>
      </c>
      <c r="E26" s="26">
        <f t="shared" si="3"/>
        <v>72.33</v>
      </c>
      <c r="F26" s="25">
        <f t="shared" si="3"/>
        <v>45682.67</v>
      </c>
      <c r="G26" s="26">
        <f t="shared" si="3"/>
        <v>72.67</v>
      </c>
      <c r="H26" s="27">
        <f t="shared" si="3"/>
        <v>0.67</v>
      </c>
      <c r="I26" s="35">
        <f t="shared" si="3"/>
        <v>83333.33</v>
      </c>
      <c r="J26" s="27">
        <f t="shared" si="3"/>
        <v>1.1100000000000001</v>
      </c>
      <c r="K26" s="35">
        <f t="shared" si="3"/>
        <v>365.57</v>
      </c>
      <c r="L26" s="27">
        <f t="shared" si="3"/>
        <v>20.9</v>
      </c>
      <c r="M26" s="35">
        <f t="shared" si="3"/>
        <v>13465.75</v>
      </c>
    </row>
    <row r="27" spans="1:14" x14ac:dyDescent="0.25">
      <c r="A27" s="8"/>
      <c r="B27" s="9"/>
      <c r="C27" s="24" t="s">
        <v>27</v>
      </c>
      <c r="D27" s="25">
        <f t="shared" ref="D27:M27" si="4">MIN(D12:D20)</f>
        <v>45674.33</v>
      </c>
      <c r="E27" s="26">
        <f t="shared" si="4"/>
        <v>64.33</v>
      </c>
      <c r="F27" s="25">
        <f t="shared" si="4"/>
        <v>45674.33</v>
      </c>
      <c r="G27" s="26">
        <f t="shared" si="4"/>
        <v>64.33</v>
      </c>
      <c r="H27" s="27">
        <f t="shared" si="4"/>
        <v>0</v>
      </c>
      <c r="I27" s="35">
        <f t="shared" si="4"/>
        <v>80929.490000000005</v>
      </c>
      <c r="J27" s="27">
        <f t="shared" si="4"/>
        <v>1.01</v>
      </c>
      <c r="K27" s="26">
        <f t="shared" si="4"/>
        <v>247.27</v>
      </c>
      <c r="L27" s="27">
        <f t="shared" si="4"/>
        <v>16.899999999999999</v>
      </c>
      <c r="M27" s="26">
        <f t="shared" si="4"/>
        <v>8767.58</v>
      </c>
    </row>
    <row r="28" spans="1:14" x14ac:dyDescent="0.25">
      <c r="A28" s="10"/>
      <c r="B28" s="6"/>
      <c r="C28" s="29"/>
      <c r="E28" s="30" t="s">
        <v>28</v>
      </c>
      <c r="F28" s="30"/>
      <c r="G28" s="30" t="s">
        <v>28</v>
      </c>
      <c r="H28" s="30" t="s">
        <v>29</v>
      </c>
      <c r="I28" s="36" t="s">
        <v>29</v>
      </c>
      <c r="J28" s="36" t="s">
        <v>29</v>
      </c>
      <c r="K28" s="30" t="s">
        <v>28</v>
      </c>
      <c r="L28" s="30" t="s">
        <v>28</v>
      </c>
      <c r="M28" s="30" t="s">
        <v>28</v>
      </c>
    </row>
    <row r="29" spans="1:14" x14ac:dyDescent="0.25">
      <c r="A29" s="8"/>
      <c r="B29" s="39" t="s">
        <v>30</v>
      </c>
      <c r="C29" s="39"/>
      <c r="D29" s="39"/>
      <c r="E29" s="39"/>
      <c r="F29" s="39"/>
      <c r="G29" s="39"/>
      <c r="H29" s="39"/>
      <c r="I29" s="14"/>
      <c r="J29" s="8"/>
      <c r="K29" s="8"/>
      <c r="L29" s="8"/>
      <c r="M29" s="8"/>
      <c r="N29" s="8"/>
    </row>
    <row r="30" spans="1:14" x14ac:dyDescent="0.25">
      <c r="A30" s="8"/>
      <c r="B30" s="39" t="s">
        <v>31</v>
      </c>
      <c r="C30" s="39"/>
      <c r="D30" s="39"/>
      <c r="E30" s="39"/>
      <c r="F30" s="39"/>
      <c r="G30" s="40"/>
      <c r="H30" s="40"/>
      <c r="I30" s="14"/>
      <c r="J30" s="8"/>
      <c r="K30" s="8"/>
      <c r="L30" s="8"/>
      <c r="M30" s="8"/>
      <c r="N30" s="8"/>
    </row>
    <row r="31" spans="1:14" x14ac:dyDescent="0.25">
      <c r="A31" s="8"/>
      <c r="B31" s="39" t="s">
        <v>32</v>
      </c>
      <c r="C31" s="39"/>
      <c r="D31" s="39"/>
      <c r="E31" s="39"/>
      <c r="F31" s="14"/>
      <c r="G31" s="13"/>
      <c r="H31" s="13"/>
      <c r="I31" s="14"/>
      <c r="J31" s="31"/>
      <c r="K31" s="31"/>
      <c r="L31" s="8"/>
      <c r="M31" s="8"/>
      <c r="N31" s="8"/>
    </row>
    <row r="32" spans="1:14" x14ac:dyDescent="0.25">
      <c r="A32" s="8"/>
      <c r="B32" s="39" t="s">
        <v>33</v>
      </c>
      <c r="C32" s="39"/>
      <c r="D32" s="39"/>
      <c r="E32" s="39"/>
      <c r="F32" s="39"/>
      <c r="G32" s="40"/>
      <c r="H32" s="40"/>
      <c r="I32" s="40"/>
      <c r="J32" s="40"/>
      <c r="K32" s="8"/>
      <c r="L32" s="8"/>
      <c r="M32" s="8"/>
      <c r="N32" s="8"/>
    </row>
    <row r="33" spans="1:14" x14ac:dyDescent="0.25">
      <c r="A33" s="8"/>
      <c r="B33" s="13" t="s">
        <v>34</v>
      </c>
      <c r="C33" s="32"/>
      <c r="D33" s="14"/>
      <c r="E33" s="13"/>
      <c r="F33" s="14"/>
      <c r="G33" s="13"/>
      <c r="H33" s="13"/>
      <c r="I33" s="9"/>
      <c r="J33" s="8"/>
      <c r="K33" s="8"/>
      <c r="L33" s="8"/>
      <c r="M33" s="8"/>
      <c r="N33" s="8"/>
    </row>
  </sheetData>
  <sortState xmlns:xlrd2="http://schemas.microsoft.com/office/spreadsheetml/2017/richdata2" ref="A12:M20">
    <sortCondition descending="1" ref="M12:M20"/>
  </sortState>
  <mergeCells count="5">
    <mergeCell ref="B29:H29"/>
    <mergeCell ref="B30:H30"/>
    <mergeCell ref="B31:E31"/>
    <mergeCell ref="B32:J32"/>
    <mergeCell ref="C1:L1"/>
  </mergeCells>
  <phoneticPr fontId="1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Secano</vt:lpstr>
      <vt:lpstr>Riego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2025-09-12T18:15:59Z</dcterms:created>
  <dcterms:modified xsi:type="dcterms:W3CDTF">2025-09-16T14:33:09Z</dcterms:modified>
</cp:coreProperties>
</file>